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715" windowHeight="7755" activeTab="2"/>
  </bookViews>
  <sheets>
    <sheet name="Résumé" sheetId="2" r:id="rId1"/>
    <sheet name="Calcul" sheetId="3" r:id="rId2"/>
    <sheet name="Résumé 2" sheetId="4" r:id="rId3"/>
  </sheets>
  <definedNames>
    <definedName name="_xlnm._FilterDatabase" localSheetId="1" hidden="1">Calcul!$A$1:$B$1</definedName>
  </definedNames>
  <calcPr calcId="125725"/>
</workbook>
</file>

<file path=xl/calcChain.xml><?xml version="1.0" encoding="utf-8"?>
<calcChain xmlns="http://schemas.openxmlformats.org/spreadsheetml/2006/main">
  <c r="B27" i="4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3"/>
  <c r="A3"/>
  <c r="B2"/>
  <c r="A2"/>
  <c r="B1"/>
  <c r="A1"/>
  <c r="D4" i="3"/>
  <c r="D3"/>
  <c r="E3" s="1"/>
  <c r="C4" s="1"/>
  <c r="F16"/>
  <c r="F15"/>
  <c r="F14"/>
  <c r="F13"/>
  <c r="F12"/>
  <c r="F11"/>
  <c r="F10"/>
  <c r="F9"/>
  <c r="F8"/>
  <c r="F7"/>
  <c r="F6"/>
  <c r="F5"/>
  <c r="F4"/>
  <c r="F3"/>
  <c r="C3"/>
  <c r="F2"/>
  <c r="B28"/>
  <c r="F17" l="1"/>
  <c r="E4"/>
  <c r="C5" s="1"/>
  <c r="D5" s="1"/>
  <c r="F18" l="1"/>
  <c r="E5"/>
  <c r="C6" s="1"/>
  <c r="D6" s="1"/>
  <c r="F19" l="1"/>
  <c r="E6"/>
  <c r="C7" s="1"/>
  <c r="D7" s="1"/>
  <c r="F20" l="1"/>
  <c r="E7"/>
  <c r="C8" s="1"/>
  <c r="D8" s="1"/>
  <c r="F21" l="1"/>
  <c r="E8"/>
  <c r="C9" s="1"/>
  <c r="D9" s="1"/>
  <c r="F22" l="1"/>
  <c r="E9"/>
  <c r="C10" s="1"/>
  <c r="D10" s="1"/>
  <c r="F23" l="1"/>
  <c r="E10"/>
  <c r="F24" l="1"/>
  <c r="C11"/>
  <c r="D11" s="1"/>
  <c r="E11" l="1"/>
  <c r="F25"/>
  <c r="C12" l="1"/>
  <c r="F26"/>
  <c r="D12" l="1"/>
  <c r="E12" s="1"/>
  <c r="C13" s="1"/>
  <c r="F27"/>
  <c r="D13" l="1"/>
  <c r="E13" s="1"/>
  <c r="C14" l="1"/>
  <c r="D14" s="1"/>
  <c r="E14" s="1"/>
  <c r="C15" l="1"/>
  <c r="D15" s="1"/>
  <c r="E15" s="1"/>
  <c r="C16" l="1"/>
  <c r="D16" s="1"/>
  <c r="E16" s="1"/>
  <c r="C17" l="1"/>
  <c r="D17" s="1"/>
  <c r="E17" s="1"/>
  <c r="C18" l="1"/>
  <c r="D18" s="1"/>
  <c r="E18" s="1"/>
  <c r="C19" l="1"/>
  <c r="D19" s="1"/>
  <c r="E19" s="1"/>
  <c r="C20" l="1"/>
  <c r="D20" s="1"/>
  <c r="E20" s="1"/>
  <c r="C21" l="1"/>
  <c r="D21" s="1"/>
  <c r="E21" s="1"/>
  <c r="C22" l="1"/>
  <c r="D22" s="1"/>
  <c r="E22" s="1"/>
  <c r="C23" l="1"/>
  <c r="D23" s="1"/>
  <c r="E23" s="1"/>
  <c r="C24" l="1"/>
  <c r="D24" s="1"/>
  <c r="E24" s="1"/>
  <c r="C25" l="1"/>
  <c r="D25" s="1"/>
  <c r="E25" s="1"/>
  <c r="C26" l="1"/>
  <c r="D26" s="1"/>
  <c r="E26" s="1"/>
  <c r="C27" s="1"/>
  <c r="D27" l="1"/>
  <c r="E27" s="1"/>
  <c r="D28" l="1"/>
</calcChain>
</file>

<file path=xl/sharedStrings.xml><?xml version="1.0" encoding="utf-8"?>
<sst xmlns="http://schemas.openxmlformats.org/spreadsheetml/2006/main" count="117" uniqueCount="34">
  <si>
    <t>Régions</t>
  </si>
  <si>
    <r>
      <rPr>
        <b/>
        <sz val="10"/>
        <rFont val="Arial"/>
        <family val="2"/>
      </rPr>
      <t>Nombre d'électeurs au 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mars 2018</t>
    </r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</si>
  <si>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</si>
  <si>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</si>
  <si>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</si>
  <si>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</si>
  <si>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</si>
  <si>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</si>
  <si>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</si>
  <si>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Île-de-France</t>
  </si>
  <si>
    <t>Normandie</t>
  </si>
  <si>
    <t>Nouvelle-Aquitaine</t>
  </si>
  <si>
    <t>Occitanie</t>
  </si>
  <si>
    <t>Pays de la Loire</t>
  </si>
  <si>
    <t>Provence-Alpes-Côte d'Azur</t>
  </si>
  <si>
    <t>Martinique</t>
  </si>
  <si>
    <t>Guadeloupe</t>
  </si>
  <si>
    <t>Guyane</t>
  </si>
  <si>
    <t xml:space="preserve">Mayotte </t>
  </si>
  <si>
    <t>Français de l'étranger</t>
  </si>
  <si>
    <t>Nouvelle-Calédonie</t>
  </si>
  <si>
    <t>Polynésie française</t>
  </si>
  <si>
    <t>Wallis et Futuna</t>
  </si>
  <si>
    <t>Saint Barthélémy</t>
  </si>
  <si>
    <t>Saint Martin</t>
  </si>
  <si>
    <t>Saint Pierre et Miquelon</t>
  </si>
  <si>
    <t>Sénateurs restant</t>
  </si>
  <si>
    <t>Total</t>
  </si>
  <si>
    <t>Nombre de sièges alloués</t>
  </si>
  <si>
    <t>Nombre électeurs restant</t>
  </si>
  <si>
    <t>La Réunion</t>
  </si>
  <si>
    <t>Sièges alloués</t>
  </si>
  <si>
    <t>Nombre d'électeurs (estimation)</t>
  </si>
  <si>
    <t>Circonscriptions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</si>
</sst>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/>
    <xf numFmtId="3" fontId="0" fillId="0" borderId="1" xfId="0" applyNumberFormat="1" applyBorder="1"/>
    <xf numFmtId="3" fontId="0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3" fontId="4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49" fontId="0" fillId="0" borderId="2" xfId="0" applyNumberFormat="1" applyFont="1" applyFill="1" applyBorder="1"/>
    <xf numFmtId="3" fontId="0" fillId="0" borderId="0" xfId="0" applyNumberFormat="1"/>
    <xf numFmtId="0" fontId="5" fillId="0" borderId="1" xfId="0" applyFont="1" applyBorder="1"/>
    <xf numFmtId="0" fontId="1" fillId="0" borderId="3" xfId="0" applyFont="1" applyBorder="1"/>
    <xf numFmtId="0" fontId="0" fillId="0" borderId="3" xfId="0" applyBorder="1"/>
    <xf numFmtId="3" fontId="1" fillId="0" borderId="3" xfId="0" applyNumberFormat="1" applyFont="1" applyBorder="1"/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A4" sqref="A3:A4"/>
    </sheetView>
  </sheetViews>
  <sheetFormatPr baseColWidth="10" defaultRowHeight="15"/>
  <cols>
    <col min="1" max="1" width="26.85546875" customWidth="1"/>
    <col min="2" max="2" width="21.42578125" style="10" customWidth="1"/>
    <col min="3" max="3" width="13.5703125" customWidth="1"/>
  </cols>
  <sheetData>
    <row r="1" spans="1:3" ht="15" customHeight="1">
      <c r="A1" s="12" t="s">
        <v>33</v>
      </c>
      <c r="B1" s="14" t="s">
        <v>32</v>
      </c>
      <c r="C1" s="12" t="s">
        <v>31</v>
      </c>
    </row>
    <row r="2" spans="1:3">
      <c r="A2" s="13" t="s">
        <v>25</v>
      </c>
      <c r="B2" s="15">
        <v>4963</v>
      </c>
      <c r="C2" s="13">
        <v>1</v>
      </c>
    </row>
    <row r="3" spans="1:3">
      <c r="A3" s="13" t="s">
        <v>23</v>
      </c>
      <c r="B3" s="15">
        <v>5290</v>
      </c>
      <c r="C3" s="13">
        <v>1</v>
      </c>
    </row>
    <row r="4" spans="1:3">
      <c r="A4" s="13" t="s">
        <v>22</v>
      </c>
      <c r="B4" s="15">
        <v>8464</v>
      </c>
      <c r="C4" s="13">
        <v>1</v>
      </c>
    </row>
    <row r="5" spans="1:3">
      <c r="A5" s="13" t="s">
        <v>24</v>
      </c>
      <c r="B5" s="15">
        <v>20155</v>
      </c>
      <c r="C5" s="13">
        <v>1</v>
      </c>
    </row>
    <row r="6" spans="1:3">
      <c r="A6" s="13" t="s">
        <v>18</v>
      </c>
      <c r="B6" s="15">
        <v>82482</v>
      </c>
      <c r="C6" s="13">
        <v>1</v>
      </c>
    </row>
    <row r="7" spans="1:3">
      <c r="A7" s="13" t="s">
        <v>17</v>
      </c>
      <c r="B7" s="15">
        <v>85000</v>
      </c>
      <c r="C7" s="13">
        <v>1</v>
      </c>
    </row>
    <row r="8" spans="1:3">
      <c r="A8" s="13" t="s">
        <v>20</v>
      </c>
      <c r="B8" s="15">
        <v>189368</v>
      </c>
      <c r="C8" s="13">
        <v>2</v>
      </c>
    </row>
    <row r="9" spans="1:3">
      <c r="A9" s="13" t="s">
        <v>21</v>
      </c>
      <c r="B9" s="15">
        <v>203973</v>
      </c>
      <c r="C9" s="13">
        <v>2</v>
      </c>
    </row>
    <row r="10" spans="1:3">
      <c r="A10" s="13" t="s">
        <v>6</v>
      </c>
      <c r="B10" s="15">
        <v>224000</v>
      </c>
      <c r="C10" s="13">
        <v>2</v>
      </c>
    </row>
    <row r="11" spans="1:3">
      <c r="A11" s="13" t="s">
        <v>16</v>
      </c>
      <c r="B11" s="15">
        <v>288000</v>
      </c>
      <c r="C11" s="13">
        <v>2</v>
      </c>
    </row>
    <row r="12" spans="1:3">
      <c r="A12" s="13" t="s">
        <v>15</v>
      </c>
      <c r="B12" s="15">
        <v>297000</v>
      </c>
      <c r="C12" s="13">
        <v>2</v>
      </c>
    </row>
    <row r="13" spans="1:3">
      <c r="A13" s="13" t="s">
        <v>30</v>
      </c>
      <c r="B13" s="15">
        <v>608000</v>
      </c>
      <c r="C13" s="13">
        <v>3</v>
      </c>
    </row>
    <row r="14" spans="1:3">
      <c r="A14" s="13" t="s">
        <v>19</v>
      </c>
      <c r="B14" s="15">
        <v>1265230</v>
      </c>
      <c r="C14" s="13">
        <v>6</v>
      </c>
    </row>
    <row r="15" spans="1:3">
      <c r="A15" s="13" t="s">
        <v>5</v>
      </c>
      <c r="B15" s="15">
        <v>1799000</v>
      </c>
      <c r="C15" s="13">
        <v>8</v>
      </c>
    </row>
    <row r="16" spans="1:3">
      <c r="A16" s="13" t="s">
        <v>3</v>
      </c>
      <c r="B16" s="15">
        <v>1967000</v>
      </c>
      <c r="C16" s="13">
        <v>9</v>
      </c>
    </row>
    <row r="17" spans="1:3">
      <c r="A17" s="13" t="s">
        <v>10</v>
      </c>
      <c r="B17" s="15">
        <v>2377000</v>
      </c>
      <c r="C17" s="13">
        <v>10</v>
      </c>
    </row>
    <row r="18" spans="1:3">
      <c r="A18" s="13" t="s">
        <v>4</v>
      </c>
      <c r="B18" s="15">
        <v>2436000</v>
      </c>
      <c r="C18" s="13">
        <v>11</v>
      </c>
    </row>
    <row r="19" spans="1:3">
      <c r="A19" s="13" t="s">
        <v>13</v>
      </c>
      <c r="B19" s="15">
        <v>2687000</v>
      </c>
      <c r="C19" s="13">
        <v>12</v>
      </c>
    </row>
    <row r="20" spans="1:3">
      <c r="A20" s="13" t="s">
        <v>14</v>
      </c>
      <c r="B20" s="15">
        <v>3576000</v>
      </c>
      <c r="C20" s="13">
        <v>15</v>
      </c>
    </row>
    <row r="21" spans="1:3">
      <c r="A21" s="13" t="s">
        <v>7</v>
      </c>
      <c r="B21" s="15">
        <v>3856000</v>
      </c>
      <c r="C21" s="13">
        <v>16</v>
      </c>
    </row>
    <row r="22" spans="1:3">
      <c r="A22" s="13" t="s">
        <v>12</v>
      </c>
      <c r="B22" s="15">
        <v>4155000</v>
      </c>
      <c r="C22" s="13">
        <v>18</v>
      </c>
    </row>
    <row r="23" spans="1:3">
      <c r="A23" s="13" t="s">
        <v>8</v>
      </c>
      <c r="B23" s="15">
        <v>4231000</v>
      </c>
      <c r="C23" s="13">
        <v>18</v>
      </c>
    </row>
    <row r="24" spans="1:3">
      <c r="A24" s="13" t="s">
        <v>11</v>
      </c>
      <c r="B24" s="15">
        <v>4281000</v>
      </c>
      <c r="C24" s="13">
        <v>18</v>
      </c>
    </row>
    <row r="25" spans="1:3">
      <c r="A25" s="13" t="s">
        <v>2</v>
      </c>
      <c r="B25" s="15">
        <v>5305000</v>
      </c>
      <c r="C25" s="13">
        <v>22</v>
      </c>
    </row>
    <row r="26" spans="1:3">
      <c r="A26" s="13" t="s">
        <v>9</v>
      </c>
      <c r="B26" s="15">
        <v>7206000</v>
      </c>
      <c r="C26" s="13">
        <v>28</v>
      </c>
    </row>
    <row r="27" spans="1:3">
      <c r="A27" s="13" t="s">
        <v>27</v>
      </c>
      <c r="B27" s="15">
        <v>47157925</v>
      </c>
      <c r="C27" s="13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topLeftCell="A15" workbookViewId="0">
      <selection activeCell="D27" sqref="D3:D27"/>
    </sheetView>
  </sheetViews>
  <sheetFormatPr baseColWidth="10" defaultRowHeight="15"/>
  <cols>
    <col min="1" max="1" width="20.5703125" customWidth="1"/>
    <col min="2" max="2" width="13.28515625" customWidth="1"/>
  </cols>
  <sheetData>
    <row r="1" spans="1:6" ht="29.25" customHeight="1">
      <c r="A1" s="8" t="s">
        <v>0</v>
      </c>
      <c r="B1" s="1" t="s">
        <v>1</v>
      </c>
      <c r="C1" t="s">
        <v>28</v>
      </c>
      <c r="E1" t="s">
        <v>26</v>
      </c>
      <c r="F1" t="s">
        <v>29</v>
      </c>
    </row>
    <row r="2" spans="1:6" ht="29.25" customHeight="1">
      <c r="A2" s="8"/>
      <c r="B2" s="1"/>
      <c r="E2">
        <v>210</v>
      </c>
      <c r="F2" s="10">
        <f>B28</f>
        <v>47157925</v>
      </c>
    </row>
    <row r="3" spans="1:6">
      <c r="A3" s="5" t="s">
        <v>25</v>
      </c>
      <c r="B3" s="6">
        <v>4963</v>
      </c>
      <c r="C3">
        <f t="shared" ref="C3:C15" si="0">B3/F2*E2</f>
        <v>2.2100845191979929E-2</v>
      </c>
      <c r="D3">
        <f>IF(C3&lt;2,IF(B3&lt;150000,1,2),ROUNDUP(C3,0))</f>
        <v>1</v>
      </c>
      <c r="E3">
        <f t="shared" ref="E3:E15" si="1">E2-D3</f>
        <v>209</v>
      </c>
      <c r="F3" s="10">
        <f t="shared" ref="F3:F15" si="2">F2-B3</f>
        <v>47152962</v>
      </c>
    </row>
    <row r="4" spans="1:6">
      <c r="A4" s="5" t="s">
        <v>23</v>
      </c>
      <c r="B4" s="6">
        <v>5290</v>
      </c>
      <c r="C4">
        <f t="shared" si="0"/>
        <v>2.3447307509547335E-2</v>
      </c>
      <c r="D4">
        <f t="shared" ref="D4:D27" si="3">IF(C4&lt;2,IF(B4&lt;150000,1,2),ROUNDUP(C4,0))</f>
        <v>1</v>
      </c>
      <c r="E4">
        <f t="shared" si="1"/>
        <v>208</v>
      </c>
      <c r="F4" s="10">
        <f t="shared" si="2"/>
        <v>47147672</v>
      </c>
    </row>
    <row r="5" spans="1:6">
      <c r="A5" s="5" t="s">
        <v>22</v>
      </c>
      <c r="B5" s="6">
        <v>8464</v>
      </c>
      <c r="C5">
        <f t="shared" si="0"/>
        <v>3.7340380241891902E-2</v>
      </c>
      <c r="D5">
        <f t="shared" si="3"/>
        <v>1</v>
      </c>
      <c r="E5">
        <f t="shared" si="1"/>
        <v>207</v>
      </c>
      <c r="F5" s="10">
        <f t="shared" si="2"/>
        <v>47139208</v>
      </c>
    </row>
    <row r="6" spans="1:6">
      <c r="A6" s="11" t="s">
        <v>24</v>
      </c>
      <c r="B6" s="6">
        <v>20155</v>
      </c>
      <c r="C6">
        <f t="shared" si="0"/>
        <v>8.8505623598937003E-2</v>
      </c>
      <c r="D6">
        <f t="shared" si="3"/>
        <v>1</v>
      </c>
      <c r="E6">
        <f t="shared" si="1"/>
        <v>206</v>
      </c>
      <c r="F6" s="10">
        <f t="shared" si="2"/>
        <v>47119053</v>
      </c>
    </row>
    <row r="7" spans="1:6">
      <c r="A7" s="11" t="s">
        <v>18</v>
      </c>
      <c r="B7" s="7">
        <v>82482</v>
      </c>
      <c r="C7">
        <f t="shared" si="0"/>
        <v>0.36060342723780969</v>
      </c>
      <c r="D7">
        <f t="shared" si="3"/>
        <v>1</v>
      </c>
      <c r="E7">
        <f t="shared" si="1"/>
        <v>205</v>
      </c>
      <c r="F7" s="10">
        <f t="shared" si="2"/>
        <v>47036571</v>
      </c>
    </row>
    <row r="8" spans="1:6">
      <c r="A8" s="11" t="s">
        <v>17</v>
      </c>
      <c r="B8" s="6">
        <v>85000</v>
      </c>
      <c r="C8">
        <f t="shared" si="0"/>
        <v>0.37045642634111231</v>
      </c>
      <c r="D8">
        <f t="shared" si="3"/>
        <v>1</v>
      </c>
      <c r="E8">
        <f t="shared" si="1"/>
        <v>204</v>
      </c>
      <c r="F8" s="10">
        <f t="shared" si="2"/>
        <v>46951571</v>
      </c>
    </row>
    <row r="9" spans="1:6">
      <c r="A9" s="11" t="s">
        <v>20</v>
      </c>
      <c r="B9" s="6">
        <v>189368</v>
      </c>
      <c r="C9">
        <f t="shared" si="0"/>
        <v>0.82278550381200233</v>
      </c>
      <c r="D9">
        <f t="shared" si="3"/>
        <v>2</v>
      </c>
      <c r="E9">
        <f t="shared" si="1"/>
        <v>202</v>
      </c>
      <c r="F9" s="10">
        <f t="shared" si="2"/>
        <v>46762203</v>
      </c>
    </row>
    <row r="10" spans="1:6">
      <c r="A10" s="11" t="s">
        <v>21</v>
      </c>
      <c r="B10" s="6">
        <v>203973</v>
      </c>
      <c r="C10">
        <f t="shared" si="0"/>
        <v>0.88110788963471198</v>
      </c>
      <c r="D10">
        <f t="shared" si="3"/>
        <v>2</v>
      </c>
      <c r="E10">
        <f t="shared" si="1"/>
        <v>200</v>
      </c>
      <c r="F10" s="10">
        <f t="shared" si="2"/>
        <v>46558230</v>
      </c>
    </row>
    <row r="11" spans="1:6">
      <c r="A11" s="2" t="s">
        <v>6</v>
      </c>
      <c r="B11" s="4">
        <v>224000</v>
      </c>
      <c r="C11">
        <f t="shared" si="0"/>
        <v>0.96223589255863029</v>
      </c>
      <c r="D11">
        <f t="shared" si="3"/>
        <v>2</v>
      </c>
      <c r="E11">
        <f t="shared" si="1"/>
        <v>198</v>
      </c>
      <c r="F11" s="10">
        <f t="shared" si="2"/>
        <v>46334230</v>
      </c>
    </row>
    <row r="12" spans="1:6">
      <c r="A12" s="11" t="s">
        <v>16</v>
      </c>
      <c r="B12" s="6">
        <v>288000</v>
      </c>
      <c r="C12">
        <f t="shared" si="0"/>
        <v>1.2307099956123151</v>
      </c>
      <c r="D12">
        <f t="shared" si="3"/>
        <v>2</v>
      </c>
      <c r="E12">
        <f t="shared" si="1"/>
        <v>196</v>
      </c>
      <c r="F12" s="10">
        <f t="shared" si="2"/>
        <v>46046230</v>
      </c>
    </row>
    <row r="13" spans="1:6">
      <c r="A13" s="11" t="s">
        <v>15</v>
      </c>
      <c r="B13" s="6">
        <v>297000</v>
      </c>
      <c r="C13">
        <f t="shared" si="0"/>
        <v>1.2642077320988059</v>
      </c>
      <c r="D13">
        <f t="shared" si="3"/>
        <v>2</v>
      </c>
      <c r="E13">
        <f t="shared" si="1"/>
        <v>194</v>
      </c>
      <c r="F13" s="10">
        <f t="shared" si="2"/>
        <v>45749230</v>
      </c>
    </row>
    <row r="14" spans="1:6">
      <c r="A14" s="11" t="s">
        <v>30</v>
      </c>
      <c r="B14" s="6">
        <v>608000</v>
      </c>
      <c r="C14">
        <f t="shared" si="0"/>
        <v>2.5782291854966739</v>
      </c>
      <c r="D14">
        <f t="shared" si="3"/>
        <v>3</v>
      </c>
      <c r="E14">
        <f t="shared" si="1"/>
        <v>191</v>
      </c>
      <c r="F14" s="10">
        <f t="shared" si="2"/>
        <v>45141230</v>
      </c>
    </row>
    <row r="15" spans="1:6">
      <c r="A15" s="11" t="s">
        <v>19</v>
      </c>
      <c r="B15" s="6">
        <v>1265230</v>
      </c>
      <c r="C15">
        <f t="shared" si="0"/>
        <v>5.353397105041223</v>
      </c>
      <c r="D15">
        <f t="shared" si="3"/>
        <v>6</v>
      </c>
      <c r="E15">
        <f t="shared" si="1"/>
        <v>185</v>
      </c>
      <c r="F15" s="10">
        <f t="shared" si="2"/>
        <v>43876000</v>
      </c>
    </row>
    <row r="16" spans="1:6">
      <c r="A16" s="2" t="s">
        <v>5</v>
      </c>
      <c r="B16" s="4">
        <v>1799000</v>
      </c>
      <c r="C16">
        <f t="shared" ref="C16:C27" si="4">B16/F15*E15</f>
        <v>7.585354179961711</v>
      </c>
      <c r="D16">
        <f t="shared" si="3"/>
        <v>8</v>
      </c>
      <c r="E16">
        <f t="shared" ref="E16:E27" si="5">E15-D16</f>
        <v>177</v>
      </c>
      <c r="F16" s="10">
        <f t="shared" ref="F16:F27" si="6">F15-B16</f>
        <v>42077000</v>
      </c>
    </row>
    <row r="17" spans="1:6">
      <c r="A17" s="2" t="s">
        <v>3</v>
      </c>
      <c r="B17" s="4">
        <v>1967000</v>
      </c>
      <c r="C17">
        <f t="shared" si="4"/>
        <v>8.2743303942771593</v>
      </c>
      <c r="D17">
        <f t="shared" si="3"/>
        <v>9</v>
      </c>
      <c r="E17">
        <f t="shared" si="5"/>
        <v>168</v>
      </c>
      <c r="F17" s="10">
        <f t="shared" si="6"/>
        <v>40110000</v>
      </c>
    </row>
    <row r="18" spans="1:6">
      <c r="A18" s="2" t="s">
        <v>10</v>
      </c>
      <c r="B18" s="3">
        <v>2377000</v>
      </c>
      <c r="C18">
        <f t="shared" si="4"/>
        <v>9.9560209424083759</v>
      </c>
      <c r="D18">
        <f t="shared" si="3"/>
        <v>10</v>
      </c>
      <c r="E18">
        <f t="shared" si="5"/>
        <v>158</v>
      </c>
      <c r="F18" s="10">
        <f t="shared" si="6"/>
        <v>37733000</v>
      </c>
    </row>
    <row r="19" spans="1:6">
      <c r="A19" s="2" t="s">
        <v>4</v>
      </c>
      <c r="B19" s="4">
        <v>2436000</v>
      </c>
      <c r="C19">
        <f t="shared" si="4"/>
        <v>10.200302122810273</v>
      </c>
      <c r="D19">
        <f t="shared" si="3"/>
        <v>11</v>
      </c>
      <c r="E19">
        <f t="shared" si="5"/>
        <v>147</v>
      </c>
      <c r="F19" s="10">
        <f t="shared" si="6"/>
        <v>35297000</v>
      </c>
    </row>
    <row r="20" spans="1:6">
      <c r="A20" s="2" t="s">
        <v>13</v>
      </c>
      <c r="B20" s="3">
        <v>2687000</v>
      </c>
      <c r="C20">
        <f t="shared" si="4"/>
        <v>11.190441113975693</v>
      </c>
      <c r="D20">
        <f t="shared" si="3"/>
        <v>12</v>
      </c>
      <c r="E20">
        <f t="shared" si="5"/>
        <v>135</v>
      </c>
      <c r="F20" s="10">
        <f t="shared" si="6"/>
        <v>32610000</v>
      </c>
    </row>
    <row r="21" spans="1:6">
      <c r="A21" s="2" t="s">
        <v>14</v>
      </c>
      <c r="B21" s="3">
        <v>3576000</v>
      </c>
      <c r="C21">
        <f t="shared" si="4"/>
        <v>14.804047838086477</v>
      </c>
      <c r="D21">
        <f t="shared" si="3"/>
        <v>15</v>
      </c>
      <c r="E21">
        <f t="shared" si="5"/>
        <v>120</v>
      </c>
      <c r="F21" s="10">
        <f t="shared" si="6"/>
        <v>29034000</v>
      </c>
    </row>
    <row r="22" spans="1:6">
      <c r="A22" s="2" t="s">
        <v>7</v>
      </c>
      <c r="B22" s="4">
        <v>3856000</v>
      </c>
      <c r="C22">
        <f t="shared" si="4"/>
        <v>15.937177102707169</v>
      </c>
      <c r="D22">
        <f t="shared" si="3"/>
        <v>16</v>
      </c>
      <c r="E22">
        <f t="shared" si="5"/>
        <v>104</v>
      </c>
      <c r="F22" s="10">
        <f t="shared" si="6"/>
        <v>25178000</v>
      </c>
    </row>
    <row r="23" spans="1:6">
      <c r="A23" s="2" t="s">
        <v>12</v>
      </c>
      <c r="B23" s="4">
        <v>4155000</v>
      </c>
      <c r="C23">
        <f t="shared" si="4"/>
        <v>17.162602271824607</v>
      </c>
      <c r="D23">
        <f t="shared" si="3"/>
        <v>18</v>
      </c>
      <c r="E23">
        <f t="shared" si="5"/>
        <v>86</v>
      </c>
      <c r="F23" s="10">
        <f t="shared" si="6"/>
        <v>21023000</v>
      </c>
    </row>
    <row r="24" spans="1:6">
      <c r="A24" s="2" t="s">
        <v>8</v>
      </c>
      <c r="B24" s="4">
        <v>4231000</v>
      </c>
      <c r="C24">
        <f t="shared" si="4"/>
        <v>17.307996004376161</v>
      </c>
      <c r="D24">
        <f t="shared" si="3"/>
        <v>18</v>
      </c>
      <c r="E24">
        <f t="shared" si="5"/>
        <v>68</v>
      </c>
      <c r="F24" s="10">
        <f t="shared" si="6"/>
        <v>16792000</v>
      </c>
    </row>
    <row r="25" spans="1:6">
      <c r="A25" s="2" t="s">
        <v>11</v>
      </c>
      <c r="B25" s="4">
        <v>4281000</v>
      </c>
      <c r="C25">
        <f t="shared" si="4"/>
        <v>17.336112434492616</v>
      </c>
      <c r="D25">
        <f t="shared" si="3"/>
        <v>18</v>
      </c>
      <c r="E25">
        <f t="shared" si="5"/>
        <v>50</v>
      </c>
      <c r="F25" s="10">
        <f t="shared" si="6"/>
        <v>12511000</v>
      </c>
    </row>
    <row r="26" spans="1:6">
      <c r="A26" s="2" t="s">
        <v>2</v>
      </c>
      <c r="B26" s="4">
        <v>5305000</v>
      </c>
      <c r="C26">
        <f t="shared" si="4"/>
        <v>21.20134281831988</v>
      </c>
      <c r="D26">
        <f t="shared" si="3"/>
        <v>22</v>
      </c>
      <c r="E26">
        <f t="shared" si="5"/>
        <v>28</v>
      </c>
      <c r="F26" s="10">
        <f t="shared" si="6"/>
        <v>7206000</v>
      </c>
    </row>
    <row r="27" spans="1:6">
      <c r="A27" s="2" t="s">
        <v>9</v>
      </c>
      <c r="B27" s="4">
        <v>7206000</v>
      </c>
      <c r="C27">
        <f t="shared" si="4"/>
        <v>28</v>
      </c>
      <c r="D27">
        <f t="shared" si="3"/>
        <v>28</v>
      </c>
      <c r="E27">
        <f t="shared" si="5"/>
        <v>0</v>
      </c>
      <c r="F27" s="10">
        <f t="shared" si="6"/>
        <v>0</v>
      </c>
    </row>
    <row r="28" spans="1:6">
      <c r="A28" s="9" t="s">
        <v>27</v>
      </c>
      <c r="B28" s="10">
        <f>SUM(B3:B27)</f>
        <v>47157925</v>
      </c>
      <c r="D28">
        <f>SUM(D3:D27)</f>
        <v>210</v>
      </c>
    </row>
  </sheetData>
  <autoFilter ref="A1:B1"/>
  <sortState ref="A2:B27">
    <sortCondition ref="B2:B2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E1" sqref="E1:H14"/>
    </sheetView>
  </sheetViews>
  <sheetFormatPr baseColWidth="10" defaultRowHeight="15"/>
  <cols>
    <col min="1" max="1" width="24.28515625" customWidth="1"/>
    <col min="2" max="2" width="14.42578125" customWidth="1"/>
    <col min="4" max="4" width="15.7109375" customWidth="1"/>
    <col min="5" max="5" width="18.7109375" customWidth="1"/>
    <col min="6" max="6" width="10.42578125" customWidth="1"/>
    <col min="7" max="7" width="18.28515625" customWidth="1"/>
  </cols>
  <sheetData>
    <row r="1" spans="1:8">
      <c r="A1" t="str">
        <f>Résumé!A1</f>
        <v>Circonscriptions</v>
      </c>
      <c r="B1" t="str">
        <f>Résumé!C1</f>
        <v>Sièges alloués</v>
      </c>
      <c r="C1" t="s">
        <v>33</v>
      </c>
      <c r="D1" t="s">
        <v>31</v>
      </c>
      <c r="E1" s="12" t="s">
        <v>33</v>
      </c>
      <c r="F1" s="12" t="s">
        <v>31</v>
      </c>
      <c r="G1" s="12" t="s">
        <v>33</v>
      </c>
      <c r="H1" s="12" t="s">
        <v>31</v>
      </c>
    </row>
    <row r="2" spans="1:8">
      <c r="A2" t="str">
        <f>Résumé!A2</f>
        <v>Saint Pierre et Miquelon</v>
      </c>
      <c r="B2">
        <f>Résumé!C2</f>
        <v>1</v>
      </c>
      <c r="C2" t="s">
        <v>25</v>
      </c>
      <c r="D2">
        <v>1</v>
      </c>
      <c r="E2" s="13" t="s">
        <v>9</v>
      </c>
      <c r="F2" s="13">
        <v>28</v>
      </c>
      <c r="G2" s="13" t="s">
        <v>2</v>
      </c>
      <c r="H2" s="13">
        <v>22</v>
      </c>
    </row>
    <row r="3" spans="1:8">
      <c r="A3" t="str">
        <f>Résumé!A3</f>
        <v>Saint Barthélémy</v>
      </c>
      <c r="B3">
        <f>Résumé!C3</f>
        <v>1</v>
      </c>
      <c r="C3" t="s">
        <v>23</v>
      </c>
      <c r="D3">
        <v>1</v>
      </c>
      <c r="E3" s="13" t="s">
        <v>11</v>
      </c>
      <c r="F3" s="13">
        <v>18</v>
      </c>
      <c r="G3" s="13" t="s">
        <v>8</v>
      </c>
      <c r="H3" s="13">
        <v>18</v>
      </c>
    </row>
    <row r="4" spans="1:8">
      <c r="A4" t="str">
        <f>Résumé!A4</f>
        <v>Wallis et Futuna</v>
      </c>
      <c r="B4">
        <f>Résumé!C4</f>
        <v>1</v>
      </c>
      <c r="C4" t="s">
        <v>22</v>
      </c>
      <c r="D4">
        <v>1</v>
      </c>
      <c r="E4" s="13" t="s">
        <v>12</v>
      </c>
      <c r="F4" s="13">
        <v>18</v>
      </c>
      <c r="G4" s="13" t="s">
        <v>7</v>
      </c>
      <c r="H4" s="13">
        <v>16</v>
      </c>
    </row>
    <row r="5" spans="1:8">
      <c r="A5" t="str">
        <f>Résumé!A5</f>
        <v>Saint Martin</v>
      </c>
      <c r="B5">
        <f>Résumé!C5</f>
        <v>1</v>
      </c>
      <c r="C5" t="s">
        <v>24</v>
      </c>
      <c r="D5">
        <v>1</v>
      </c>
      <c r="E5" s="13" t="s">
        <v>14</v>
      </c>
      <c r="F5" s="13">
        <v>15</v>
      </c>
      <c r="G5" s="13" t="s">
        <v>13</v>
      </c>
      <c r="H5" s="13">
        <v>12</v>
      </c>
    </row>
    <row r="6" spans="1:8">
      <c r="A6" t="str">
        <f>Résumé!A6</f>
        <v xml:space="preserve">Mayotte </v>
      </c>
      <c r="B6">
        <f>Résumé!C6</f>
        <v>1</v>
      </c>
      <c r="C6" t="s">
        <v>18</v>
      </c>
      <c r="D6">
        <v>1</v>
      </c>
      <c r="E6" s="13" t="s">
        <v>4</v>
      </c>
      <c r="F6" s="13">
        <v>11</v>
      </c>
      <c r="G6" s="13" t="s">
        <v>10</v>
      </c>
      <c r="H6" s="13">
        <v>10</v>
      </c>
    </row>
    <row r="7" spans="1:8">
      <c r="A7" t="str">
        <f>Résumé!A7</f>
        <v>Guyane</v>
      </c>
      <c r="B7">
        <f>Résumé!C7</f>
        <v>1</v>
      </c>
      <c r="C7" t="s">
        <v>17</v>
      </c>
      <c r="D7">
        <v>1</v>
      </c>
      <c r="E7" s="13" t="s">
        <v>3</v>
      </c>
      <c r="F7" s="13">
        <v>9</v>
      </c>
      <c r="G7" s="13" t="s">
        <v>5</v>
      </c>
      <c r="H7" s="13">
        <v>8</v>
      </c>
    </row>
    <row r="8" spans="1:8">
      <c r="A8" t="str">
        <f>Résumé!A8</f>
        <v>Nouvelle-Calédonie</v>
      </c>
      <c r="B8">
        <f>Résumé!C8</f>
        <v>2</v>
      </c>
      <c r="C8" t="s">
        <v>20</v>
      </c>
      <c r="D8">
        <v>2</v>
      </c>
      <c r="E8" s="13" t="s">
        <v>19</v>
      </c>
      <c r="F8" s="13">
        <v>6</v>
      </c>
      <c r="G8" s="13" t="s">
        <v>30</v>
      </c>
      <c r="H8" s="13">
        <v>3</v>
      </c>
    </row>
    <row r="9" spans="1:8">
      <c r="A9" t="str">
        <f>Résumé!A9</f>
        <v>Polynésie française</v>
      </c>
      <c r="B9">
        <f>Résumé!C9</f>
        <v>2</v>
      </c>
      <c r="C9" t="s">
        <v>21</v>
      </c>
      <c r="D9">
        <v>2</v>
      </c>
      <c r="E9" s="13" t="s">
        <v>15</v>
      </c>
      <c r="F9" s="13">
        <v>2</v>
      </c>
      <c r="G9" s="13" t="s">
        <v>16</v>
      </c>
      <c r="H9" s="13">
        <v>2</v>
      </c>
    </row>
    <row r="10" spans="1:8">
      <c r="A10" t="str">
        <f>Résumé!A10</f>
        <v>Corse</v>
      </c>
      <c r="B10">
        <f>Résumé!C10</f>
        <v>2</v>
      </c>
      <c r="C10" t="s">
        <v>6</v>
      </c>
      <c r="D10">
        <v>2</v>
      </c>
      <c r="E10" s="13" t="s">
        <v>6</v>
      </c>
      <c r="F10" s="13">
        <v>2</v>
      </c>
      <c r="G10" s="13" t="s">
        <v>21</v>
      </c>
      <c r="H10" s="13">
        <v>2</v>
      </c>
    </row>
    <row r="11" spans="1:8">
      <c r="A11" t="str">
        <f>Résumé!A11</f>
        <v>Guadeloupe</v>
      </c>
      <c r="B11">
        <f>Résumé!C11</f>
        <v>2</v>
      </c>
      <c r="C11" t="s">
        <v>16</v>
      </c>
      <c r="D11">
        <v>2</v>
      </c>
      <c r="E11" s="13" t="s">
        <v>20</v>
      </c>
      <c r="F11" s="13">
        <v>2</v>
      </c>
      <c r="G11" s="13" t="s">
        <v>17</v>
      </c>
      <c r="H11" s="13">
        <v>1</v>
      </c>
    </row>
    <row r="12" spans="1:8">
      <c r="A12" t="str">
        <f>Résumé!A12</f>
        <v>Martinique</v>
      </c>
      <c r="B12">
        <f>Résumé!C12</f>
        <v>2</v>
      </c>
      <c r="C12" t="s">
        <v>15</v>
      </c>
      <c r="D12">
        <v>2</v>
      </c>
      <c r="E12" s="13" t="s">
        <v>18</v>
      </c>
      <c r="F12" s="13">
        <v>1</v>
      </c>
      <c r="G12" s="13" t="s">
        <v>24</v>
      </c>
      <c r="H12" s="13">
        <v>1</v>
      </c>
    </row>
    <row r="13" spans="1:8">
      <c r="A13" t="str">
        <f>Résumé!A13</f>
        <v>La Réunion</v>
      </c>
      <c r="B13">
        <f>Résumé!C13</f>
        <v>3</v>
      </c>
      <c r="C13" t="s">
        <v>30</v>
      </c>
      <c r="D13">
        <v>3</v>
      </c>
      <c r="E13" s="13" t="s">
        <v>22</v>
      </c>
      <c r="F13" s="13">
        <v>1</v>
      </c>
      <c r="G13" s="13" t="s">
        <v>23</v>
      </c>
      <c r="H13" s="13">
        <v>1</v>
      </c>
    </row>
    <row r="14" spans="1:8">
      <c r="A14" t="str">
        <f>Résumé!A14</f>
        <v>Français de l'étranger</v>
      </c>
      <c r="B14">
        <f>Résumé!C14</f>
        <v>6</v>
      </c>
      <c r="C14" t="s">
        <v>19</v>
      </c>
      <c r="D14">
        <v>6</v>
      </c>
      <c r="E14" s="13" t="s">
        <v>25</v>
      </c>
      <c r="F14" s="13">
        <v>1</v>
      </c>
      <c r="G14" s="13" t="s">
        <v>27</v>
      </c>
      <c r="H14" s="13">
        <v>210</v>
      </c>
    </row>
    <row r="15" spans="1:8">
      <c r="A15" t="str">
        <f>Résumé!A15</f>
        <v>Centre-Val de Loire</v>
      </c>
      <c r="B15">
        <f>Résumé!C15</f>
        <v>8</v>
      </c>
      <c r="C15" t="s">
        <v>5</v>
      </c>
      <c r="D15">
        <v>8</v>
      </c>
    </row>
    <row r="16" spans="1:8">
      <c r="A16" t="str">
        <f>Résumé!A16</f>
        <v>Bourgogne-Franche-Comté</v>
      </c>
      <c r="B16">
        <f>Résumé!C16</f>
        <v>9</v>
      </c>
      <c r="C16" t="s">
        <v>3</v>
      </c>
      <c r="D16">
        <v>9</v>
      </c>
    </row>
    <row r="17" spans="1:4">
      <c r="A17" t="str">
        <f>Résumé!A17</f>
        <v>Normandie</v>
      </c>
      <c r="B17">
        <f>Résumé!C17</f>
        <v>10</v>
      </c>
      <c r="C17" t="s">
        <v>10</v>
      </c>
      <c r="D17">
        <v>10</v>
      </c>
    </row>
    <row r="18" spans="1:4">
      <c r="A18" t="str">
        <f>Résumé!A18</f>
        <v>Bretagne</v>
      </c>
      <c r="B18">
        <f>Résumé!C18</f>
        <v>11</v>
      </c>
      <c r="C18" t="s">
        <v>4</v>
      </c>
      <c r="D18">
        <v>11</v>
      </c>
    </row>
    <row r="19" spans="1:4">
      <c r="A19" t="str">
        <f>Résumé!A19</f>
        <v>Pays de la Loire</v>
      </c>
      <c r="B19">
        <f>Résumé!C19</f>
        <v>12</v>
      </c>
      <c r="C19" t="s">
        <v>13</v>
      </c>
      <c r="D19">
        <v>12</v>
      </c>
    </row>
    <row r="20" spans="1:4">
      <c r="A20" t="str">
        <f>Résumé!A20</f>
        <v>Provence-Alpes-Côte d'Azur</v>
      </c>
      <c r="B20">
        <f>Résumé!C20</f>
        <v>15</v>
      </c>
      <c r="C20" t="s">
        <v>14</v>
      </c>
      <c r="D20">
        <v>15</v>
      </c>
    </row>
    <row r="21" spans="1:4">
      <c r="A21" t="str">
        <f>Résumé!A21</f>
        <v>Grand Est</v>
      </c>
      <c r="B21">
        <f>Résumé!C21</f>
        <v>16</v>
      </c>
      <c r="C21" t="s">
        <v>7</v>
      </c>
      <c r="D21">
        <v>16</v>
      </c>
    </row>
    <row r="22" spans="1:4">
      <c r="A22" t="str">
        <f>Résumé!A22</f>
        <v>Occitanie</v>
      </c>
      <c r="B22">
        <f>Résumé!C22</f>
        <v>18</v>
      </c>
      <c r="C22" t="s">
        <v>12</v>
      </c>
      <c r="D22">
        <v>18</v>
      </c>
    </row>
    <row r="23" spans="1:4">
      <c r="A23" t="str">
        <f>Résumé!A23</f>
        <v>Hauts-de-France</v>
      </c>
      <c r="B23">
        <f>Résumé!C23</f>
        <v>18</v>
      </c>
      <c r="C23" t="s">
        <v>8</v>
      </c>
      <c r="D23">
        <v>18</v>
      </c>
    </row>
    <row r="24" spans="1:4">
      <c r="A24" t="str">
        <f>Résumé!A24</f>
        <v>Nouvelle-Aquitaine</v>
      </c>
      <c r="B24">
        <f>Résumé!C24</f>
        <v>18</v>
      </c>
      <c r="C24" t="s">
        <v>11</v>
      </c>
      <c r="D24">
        <v>18</v>
      </c>
    </row>
    <row r="25" spans="1:4">
      <c r="A25" t="str">
        <f>Résumé!A25</f>
        <v>Auvergne-Rhône-Alpes</v>
      </c>
      <c r="B25">
        <f>Résumé!C25</f>
        <v>22</v>
      </c>
      <c r="C25" t="s">
        <v>2</v>
      </c>
      <c r="D25">
        <v>22</v>
      </c>
    </row>
    <row r="26" spans="1:4">
      <c r="A26" t="str">
        <f>Résumé!A26</f>
        <v>Île-de-France</v>
      </c>
      <c r="B26">
        <f>Résumé!C26</f>
        <v>28</v>
      </c>
      <c r="C26" t="s">
        <v>9</v>
      </c>
      <c r="D26">
        <v>28</v>
      </c>
    </row>
    <row r="27" spans="1:4">
      <c r="A27" t="str">
        <f>Résumé!A27</f>
        <v>Total</v>
      </c>
      <c r="B27">
        <f>Résumé!C27</f>
        <v>210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Calcul</vt:lpstr>
      <vt:lpstr>Résumé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lpele</dc:creator>
  <cp:lastModifiedBy>lpele</cp:lastModifiedBy>
  <dcterms:created xsi:type="dcterms:W3CDTF">2018-12-11T22:36:45Z</dcterms:created>
  <dcterms:modified xsi:type="dcterms:W3CDTF">2019-01-26T00:17:07Z</dcterms:modified>
</cp:coreProperties>
</file>